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75" windowWidth="19440" windowHeight="9750"/>
  </bookViews>
  <sheets>
    <sheet name="Loss Coefficients" sheetId="3" r:id="rId1"/>
  </sheets>
  <definedNames>
    <definedName name="flux" localSheetId="0">'Loss Coefficients'!$N$3</definedName>
    <definedName name="flux">#REF!</definedName>
    <definedName name="freq" localSheetId="0">'Loss Coefficients'!$N$2</definedName>
    <definedName name="freq">#REF!</definedName>
    <definedName name="_xlnm.Print_Area" localSheetId="0">'Loss Coefficients'!$A$1:$O$44</definedName>
    <definedName name="temp" localSheetId="0">'Loss Coefficients'!$N$4</definedName>
    <definedName name="temp">#REF!</definedName>
  </definedNames>
  <calcPr calcId="114210"/>
</workbook>
</file>

<file path=xl/calcChain.xml><?xml version="1.0" encoding="utf-8"?>
<calcChain xmlns="http://schemas.openxmlformats.org/spreadsheetml/2006/main">
  <c r="K45" i="3"/>
  <c r="L45"/>
  <c r="M45"/>
  <c r="O45"/>
  <c r="K46"/>
  <c r="L46"/>
  <c r="M46"/>
  <c r="O46"/>
  <c r="K47"/>
  <c r="L47"/>
  <c r="M47"/>
  <c r="O47"/>
  <c r="K48"/>
  <c r="L48"/>
  <c r="M48"/>
  <c r="O48"/>
  <c r="K49"/>
  <c r="L49"/>
  <c r="M49"/>
  <c r="O49"/>
  <c r="K50"/>
  <c r="L50"/>
  <c r="M50"/>
  <c r="O50"/>
  <c r="L33"/>
  <c r="K33"/>
  <c r="L32"/>
  <c r="K32"/>
  <c r="L31"/>
  <c r="K31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M8"/>
  <c r="O8"/>
  <c r="M13"/>
  <c r="O13"/>
  <c r="M29"/>
  <c r="O29"/>
  <c r="M32"/>
  <c r="O32"/>
  <c r="M33"/>
  <c r="O33"/>
  <c r="M31"/>
  <c r="O31"/>
  <c r="M44"/>
  <c r="O44"/>
  <c r="M24"/>
  <c r="O24"/>
  <c r="M7"/>
  <c r="O7"/>
  <c r="M16"/>
  <c r="O16"/>
  <c r="M21"/>
  <c r="O21"/>
  <c r="M17"/>
  <c r="O17"/>
  <c r="M28"/>
  <c r="O28"/>
  <c r="M36"/>
  <c r="O36"/>
  <c r="M38"/>
  <c r="O38"/>
  <c r="M40"/>
  <c r="O40"/>
  <c r="M9"/>
  <c r="O9"/>
  <c r="M20"/>
  <c r="O20"/>
  <c r="M25"/>
  <c r="O25"/>
  <c r="M35"/>
  <c r="O35"/>
  <c r="M39"/>
  <c r="O39"/>
  <c r="M43"/>
  <c r="O43"/>
  <c r="M12"/>
  <c r="O12"/>
  <c r="M10"/>
  <c r="O10"/>
  <c r="M15"/>
  <c r="O15"/>
  <c r="M18"/>
  <c r="O18"/>
  <c r="M26"/>
  <c r="O26"/>
  <c r="M34"/>
  <c r="O34"/>
  <c r="M41"/>
  <c r="O41"/>
  <c r="M11"/>
  <c r="O11"/>
  <c r="M14"/>
  <c r="O14"/>
  <c r="M19"/>
  <c r="O19"/>
  <c r="M22"/>
  <c r="O22"/>
  <c r="M27"/>
  <c r="O27"/>
  <c r="M30"/>
  <c r="O30"/>
  <c r="M42"/>
  <c r="O42"/>
  <c r="M23"/>
  <c r="O23"/>
  <c r="M37"/>
  <c r="O37"/>
</calcChain>
</file>

<file path=xl/sharedStrings.xml><?xml version="1.0" encoding="utf-8"?>
<sst xmlns="http://schemas.openxmlformats.org/spreadsheetml/2006/main" count="40" uniqueCount="34">
  <si>
    <t>3C30</t>
  </si>
  <si>
    <t>3C34</t>
  </si>
  <si>
    <t>3C81</t>
  </si>
  <si>
    <t>3C90</t>
  </si>
  <si>
    <t>3C91</t>
  </si>
  <si>
    <t>3C92</t>
  </si>
  <si>
    <t>3C93</t>
  </si>
  <si>
    <t>3C94</t>
  </si>
  <si>
    <t>3C96</t>
  </si>
  <si>
    <t>3C95</t>
  </si>
  <si>
    <t>3C97</t>
  </si>
  <si>
    <t>3F3</t>
  </si>
  <si>
    <t>3F35</t>
  </si>
  <si>
    <t>3F4</t>
  </si>
  <si>
    <t>4F1</t>
  </si>
  <si>
    <t>B</t>
  </si>
  <si>
    <t>T</t>
  </si>
  <si>
    <t>Cm</t>
  </si>
  <si>
    <t>x_1</t>
  </si>
  <si>
    <t>y_1</t>
  </si>
  <si>
    <t>Ct2_1</t>
  </si>
  <si>
    <t>Ct1_1</t>
  </si>
  <si>
    <t>Ct_1</t>
  </si>
  <si>
    <t>3F45</t>
  </si>
  <si>
    <t>Freq</t>
  </si>
  <si>
    <t>Hz</t>
  </si>
  <si>
    <t>C</t>
  </si>
  <si>
    <t>Pv (mw/cc)</t>
  </si>
  <si>
    <t>Freq chk</t>
  </si>
  <si>
    <t>Freq min</t>
  </si>
  <si>
    <t>Freq max</t>
  </si>
  <si>
    <t>(f in Hz, B in T, T in deg C)</t>
  </si>
  <si>
    <t>Material</t>
  </si>
  <si>
    <t>3F36</t>
  </si>
</sst>
</file>

<file path=xl/styles.xml><?xml version="1.0" encoding="utf-8"?>
<styleSheet xmlns="http://schemas.openxmlformats.org/spreadsheetml/2006/main">
  <numFmts count="1">
    <numFmt numFmtId="164" formatCode="0.000E+00"/>
  </numFmts>
  <fonts count="4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11" fontId="0" fillId="0" borderId="2" xfId="0" applyNumberFormat="1" applyBorder="1"/>
    <xf numFmtId="11" fontId="0" fillId="0" borderId="5" xfId="0" applyNumberFormat="1" applyBorder="1"/>
    <xf numFmtId="0" fontId="0" fillId="0" borderId="6" xfId="0" applyBorder="1"/>
    <xf numFmtId="0" fontId="0" fillId="0" borderId="7" xfId="0" applyBorder="1"/>
    <xf numFmtId="11" fontId="0" fillId="0" borderId="0" xfId="0" applyNumberFormat="1" applyBorder="1"/>
    <xf numFmtId="0" fontId="0" fillId="0" borderId="0" xfId="0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2" xfId="0" applyNumberFormat="1" applyBorder="1" applyAlignment="1">
      <alignment horizontal="center"/>
    </xf>
    <xf numFmtId="14" fontId="0" fillId="0" borderId="0" xfId="0" applyNumberFormat="1"/>
    <xf numFmtId="0" fontId="2" fillId="0" borderId="6" xfId="0" applyFont="1" applyBorder="1"/>
    <xf numFmtId="0" fontId="2" fillId="0" borderId="7" xfId="0" applyFont="1" applyBorder="1"/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3</xdr:col>
      <xdr:colOff>666750</xdr:colOff>
      <xdr:row>2</xdr:row>
      <xdr:rowOff>142875</xdr:rowOff>
    </xdr:to>
    <xdr:pic>
      <xdr:nvPicPr>
        <xdr:cNvPr id="2050" name="1 Imagen" descr="Logoblue compress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2619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Y50"/>
  <sheetViews>
    <sheetView tabSelected="1" workbookViewId="0">
      <pane ySplit="6" topLeftCell="A27" activePane="bottomLeft" state="frozen"/>
      <selection pane="bottomLeft" activeCell="C34" sqref="C34"/>
    </sheetView>
  </sheetViews>
  <sheetFormatPr defaultColWidth="11.5703125" defaultRowHeight="15"/>
  <cols>
    <col min="2" max="3" width="9.7109375" customWidth="1"/>
    <col min="4" max="9" width="12.7109375" customWidth="1"/>
    <col min="10" max="10" width="3.5703125" customWidth="1"/>
    <col min="11" max="13" width="2.7109375" customWidth="1"/>
    <col min="14" max="14" width="7.7109375" customWidth="1"/>
    <col min="15" max="15" width="12" style="2" customWidth="1"/>
    <col min="16" max="16" width="7.7109375" customWidth="1"/>
    <col min="17" max="18" width="13.140625" customWidth="1"/>
    <col min="19" max="27" width="7.7109375" customWidth="1"/>
  </cols>
  <sheetData>
    <row r="2" spans="1:21">
      <c r="K2" s="26" t="s">
        <v>24</v>
      </c>
      <c r="L2" s="26"/>
      <c r="M2" s="26"/>
      <c r="N2" s="19">
        <v>100000</v>
      </c>
      <c r="O2" t="s">
        <v>25</v>
      </c>
    </row>
    <row r="3" spans="1:21">
      <c r="K3" s="27" t="s">
        <v>15</v>
      </c>
      <c r="L3" s="27"/>
      <c r="M3" s="27"/>
      <c r="N3" s="19">
        <v>0.1</v>
      </c>
      <c r="O3" t="s">
        <v>16</v>
      </c>
    </row>
    <row r="4" spans="1:21">
      <c r="E4" t="s">
        <v>31</v>
      </c>
      <c r="K4" s="26" t="s">
        <v>16</v>
      </c>
      <c r="L4" s="26"/>
      <c r="M4" s="26"/>
      <c r="N4" s="19">
        <v>25</v>
      </c>
      <c r="O4" t="s">
        <v>26</v>
      </c>
    </row>
    <row r="6" spans="1:21" ht="15.75" thickBot="1">
      <c r="A6" t="s">
        <v>32</v>
      </c>
      <c r="B6" t="s">
        <v>29</v>
      </c>
      <c r="C6" t="s">
        <v>30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K6" s="25" t="s">
        <v>28</v>
      </c>
      <c r="L6" s="25"/>
      <c r="M6" s="25"/>
      <c r="O6" s="2" t="s">
        <v>27</v>
      </c>
    </row>
    <row r="7" spans="1:21">
      <c r="A7" s="3" t="s">
        <v>0</v>
      </c>
      <c r="B7" s="4">
        <v>20000</v>
      </c>
      <c r="C7" s="4">
        <v>100000</v>
      </c>
      <c r="D7" s="4">
        <v>7.13</v>
      </c>
      <c r="E7" s="4">
        <v>1.42</v>
      </c>
      <c r="F7" s="4">
        <v>3.02</v>
      </c>
      <c r="G7" s="4">
        <v>3.6499999999999998E-4</v>
      </c>
      <c r="H7" s="4">
        <v>6.6500000000000004E-2</v>
      </c>
      <c r="I7" s="4">
        <v>4</v>
      </c>
      <c r="J7" s="4"/>
      <c r="K7" s="4">
        <f t="shared" ref="K7:K44" ca="1" si="0">IF(freq&gt;=B7,1,0)</f>
        <v>1</v>
      </c>
      <c r="L7" s="4">
        <f t="shared" ref="L7:L44" ca="1" si="1">IF(freq&lt;C7,1,0)</f>
        <v>0</v>
      </c>
      <c r="M7" s="4">
        <f>K7+L7</f>
        <v>1</v>
      </c>
      <c r="N7" s="4"/>
      <c r="O7" s="15">
        <f t="shared" ref="O7:O44" ca="1" si="2">IF(M7=2,D7*freq^E7*flux^F7*(G7*temp^2-H7*temp+I7)/1000,0)</f>
        <v>0</v>
      </c>
    </row>
    <row r="8" spans="1:21" ht="15.75" thickBot="1">
      <c r="A8" s="7"/>
      <c r="B8" s="8">
        <v>100000</v>
      </c>
      <c r="C8" s="8">
        <v>200001</v>
      </c>
      <c r="D8" s="8">
        <v>7.13</v>
      </c>
      <c r="E8" s="8">
        <v>1.42</v>
      </c>
      <c r="F8" s="8">
        <v>3.02</v>
      </c>
      <c r="G8" s="8">
        <v>4.0000000000000002E-4</v>
      </c>
      <c r="H8" s="8">
        <v>6.8000000000000005E-2</v>
      </c>
      <c r="I8" s="8">
        <v>3.8</v>
      </c>
      <c r="J8" s="8"/>
      <c r="K8" s="8">
        <f t="shared" ca="1" si="0"/>
        <v>1</v>
      </c>
      <c r="L8" s="8">
        <f t="shared" ca="1" si="1"/>
        <v>1</v>
      </c>
      <c r="M8" s="8">
        <f t="shared" ref="M8:M44" si="3">K8+L8</f>
        <v>2</v>
      </c>
      <c r="N8" s="8"/>
      <c r="O8" s="16">
        <f t="shared" ca="1" si="2"/>
        <v>201.44541734232064</v>
      </c>
    </row>
    <row r="9" spans="1:21">
      <c r="A9" s="3" t="s">
        <v>1</v>
      </c>
      <c r="B9" s="4">
        <v>20000</v>
      </c>
      <c r="C9" s="4">
        <v>100000</v>
      </c>
      <c r="D9" s="4">
        <v>5</v>
      </c>
      <c r="E9" s="4">
        <v>1.42</v>
      </c>
      <c r="F9" s="4">
        <v>3.02</v>
      </c>
      <c r="G9" s="4">
        <v>3.6499999999999998E-4</v>
      </c>
      <c r="H9" s="4">
        <v>6.6500000000000004E-2</v>
      </c>
      <c r="I9" s="4">
        <v>4</v>
      </c>
      <c r="J9" s="4"/>
      <c r="K9" s="4">
        <f t="shared" ca="1" si="0"/>
        <v>1</v>
      </c>
      <c r="L9" s="4">
        <f t="shared" ca="1" si="1"/>
        <v>0</v>
      </c>
      <c r="M9" s="4">
        <f t="shared" si="3"/>
        <v>1</v>
      </c>
      <c r="N9" s="4"/>
      <c r="O9" s="15">
        <f t="shared" ca="1" si="2"/>
        <v>0</v>
      </c>
    </row>
    <row r="10" spans="1:21" ht="15.75" thickBot="1">
      <c r="A10" s="7"/>
      <c r="B10" s="8">
        <v>100000</v>
      </c>
      <c r="C10" s="8">
        <v>200001</v>
      </c>
      <c r="D10" s="8">
        <v>5</v>
      </c>
      <c r="E10" s="8">
        <v>1.42</v>
      </c>
      <c r="F10" s="8">
        <v>3.02</v>
      </c>
      <c r="G10" s="8">
        <v>4.0000000000000002E-4</v>
      </c>
      <c r="H10" s="8">
        <v>6.8000000000000005E-2</v>
      </c>
      <c r="I10" s="8">
        <v>3.8</v>
      </c>
      <c r="J10" s="8"/>
      <c r="K10" s="8">
        <f t="shared" ca="1" si="0"/>
        <v>1</v>
      </c>
      <c r="L10" s="8">
        <f t="shared" ca="1" si="1"/>
        <v>1</v>
      </c>
      <c r="M10" s="8">
        <f t="shared" si="3"/>
        <v>2</v>
      </c>
      <c r="N10" s="8"/>
      <c r="O10" s="16">
        <f t="shared" ca="1" si="2"/>
        <v>141.26607106754599</v>
      </c>
    </row>
    <row r="11" spans="1:21" ht="15.75" thickBot="1">
      <c r="A11" s="11" t="s">
        <v>2</v>
      </c>
      <c r="B11" s="12">
        <v>10000</v>
      </c>
      <c r="C11" s="12">
        <v>100001</v>
      </c>
      <c r="D11" s="12">
        <v>7</v>
      </c>
      <c r="E11" s="12">
        <v>1.4</v>
      </c>
      <c r="F11" s="12">
        <v>2.5</v>
      </c>
      <c r="G11" s="12">
        <v>1.4200000000000001E-4</v>
      </c>
      <c r="H11" s="12">
        <v>1.2999999999999999E-2</v>
      </c>
      <c r="I11" s="12">
        <v>0.88</v>
      </c>
      <c r="J11" s="12"/>
      <c r="K11" s="12">
        <f t="shared" ca="1" si="0"/>
        <v>1</v>
      </c>
      <c r="L11" s="12">
        <f t="shared" ca="1" si="1"/>
        <v>1</v>
      </c>
      <c r="M11" s="12">
        <f t="shared" si="3"/>
        <v>2</v>
      </c>
      <c r="N11" s="12"/>
      <c r="O11" s="17">
        <f t="shared" ca="1" si="2"/>
        <v>142.50013706133782</v>
      </c>
    </row>
    <row r="12" spans="1:21" ht="15.75" thickBot="1">
      <c r="A12" s="11" t="s">
        <v>3</v>
      </c>
      <c r="B12" s="12">
        <v>20000</v>
      </c>
      <c r="C12" s="12">
        <v>200001</v>
      </c>
      <c r="D12" s="12">
        <v>3.2</v>
      </c>
      <c r="E12" s="12">
        <v>1.46</v>
      </c>
      <c r="F12" s="12">
        <v>2.75</v>
      </c>
      <c r="G12" s="12">
        <v>1.65E-4</v>
      </c>
      <c r="H12" s="12">
        <v>3.1E-2</v>
      </c>
      <c r="I12" s="12">
        <v>2.4500000000000002</v>
      </c>
      <c r="J12" s="12"/>
      <c r="K12" s="12">
        <f t="shared" ca="1" si="0"/>
        <v>1</v>
      </c>
      <c r="L12" s="12">
        <f t="shared" ca="1" si="1"/>
        <v>1</v>
      </c>
      <c r="M12" s="12">
        <f t="shared" si="3"/>
        <v>2</v>
      </c>
      <c r="N12" s="12"/>
      <c r="O12" s="17">
        <f t="shared" ca="1" si="2"/>
        <v>201.88881847390479</v>
      </c>
    </row>
    <row r="13" spans="1:21">
      <c r="A13" s="3" t="s">
        <v>4</v>
      </c>
      <c r="B13" s="4">
        <v>10000</v>
      </c>
      <c r="C13" s="4">
        <v>100000</v>
      </c>
      <c r="D13" s="4">
        <v>3.5</v>
      </c>
      <c r="E13" s="4">
        <v>1.4</v>
      </c>
      <c r="F13" s="4">
        <v>2.5</v>
      </c>
      <c r="G13" s="4">
        <v>1.4200000000000001E-4</v>
      </c>
      <c r="H13" s="4">
        <v>1.2999999999999999E-2</v>
      </c>
      <c r="I13" s="4">
        <v>0.88</v>
      </c>
      <c r="J13" s="4"/>
      <c r="K13" s="4">
        <f t="shared" ca="1" si="0"/>
        <v>1</v>
      </c>
      <c r="L13" s="4">
        <f t="shared" ca="1" si="1"/>
        <v>0</v>
      </c>
      <c r="M13" s="4">
        <f t="shared" si="3"/>
        <v>1</v>
      </c>
      <c r="N13" s="4"/>
      <c r="O13" s="15">
        <f t="shared" ca="1" si="2"/>
        <v>0</v>
      </c>
    </row>
    <row r="14" spans="1:21">
      <c r="A14" s="5"/>
      <c r="B14" s="6">
        <v>100000</v>
      </c>
      <c r="C14" s="6">
        <v>200000</v>
      </c>
      <c r="D14" s="6">
        <v>3.5</v>
      </c>
      <c r="E14" s="6">
        <v>1.4</v>
      </c>
      <c r="F14" s="6">
        <v>2.5</v>
      </c>
      <c r="G14" s="6">
        <v>1.4200000000000001E-4</v>
      </c>
      <c r="H14" s="6">
        <v>1.2999999999999999E-2</v>
      </c>
      <c r="I14" s="6">
        <v>0.88</v>
      </c>
      <c r="J14" s="6"/>
      <c r="K14" s="6">
        <f t="shared" ca="1" si="0"/>
        <v>1</v>
      </c>
      <c r="L14" s="6">
        <f t="shared" ca="1" si="1"/>
        <v>1</v>
      </c>
      <c r="M14" s="6">
        <f t="shared" si="3"/>
        <v>2</v>
      </c>
      <c r="N14" s="6"/>
      <c r="O14" s="18">
        <f t="shared" ca="1" si="2"/>
        <v>71.250068530668912</v>
      </c>
      <c r="U14" s="1"/>
    </row>
    <row r="15" spans="1:21" ht="15.75" thickBot="1">
      <c r="A15" s="7"/>
      <c r="B15" s="8">
        <v>200000</v>
      </c>
      <c r="C15" s="8">
        <v>400001</v>
      </c>
      <c r="D15" s="10">
        <v>3.3300000000000001E-14</v>
      </c>
      <c r="E15" s="8">
        <v>4.05</v>
      </c>
      <c r="F15" s="8">
        <v>2.5</v>
      </c>
      <c r="G15" s="8">
        <v>1.4200000000000001E-4</v>
      </c>
      <c r="H15" s="8">
        <v>1.2999999999999999E-2</v>
      </c>
      <c r="I15" s="8">
        <v>0.88</v>
      </c>
      <c r="J15" s="8"/>
      <c r="K15" s="8">
        <f t="shared" ca="1" si="0"/>
        <v>0</v>
      </c>
      <c r="L15" s="8">
        <f t="shared" ca="1" si="1"/>
        <v>1</v>
      </c>
      <c r="M15" s="8">
        <f t="shared" si="3"/>
        <v>1</v>
      </c>
      <c r="N15" s="8"/>
      <c r="O15" s="16">
        <f t="shared" ca="1" si="2"/>
        <v>0</v>
      </c>
      <c r="U15" s="1"/>
    </row>
    <row r="16" spans="1:21">
      <c r="A16" s="3" t="s">
        <v>5</v>
      </c>
      <c r="B16" s="4">
        <v>20000</v>
      </c>
      <c r="C16" s="4">
        <v>100000</v>
      </c>
      <c r="D16" s="4">
        <v>26.520001260000001</v>
      </c>
      <c r="E16" s="4">
        <v>1.194999973</v>
      </c>
      <c r="F16" s="4">
        <v>2.6499999409999999</v>
      </c>
      <c r="G16" s="4">
        <v>2.6789499999999998E-4</v>
      </c>
      <c r="H16" s="4">
        <v>5.4329114999999997E-2</v>
      </c>
      <c r="I16" s="4">
        <v>3.7539611000000002</v>
      </c>
      <c r="J16" s="4"/>
      <c r="K16" s="4">
        <f t="shared" ca="1" si="0"/>
        <v>1</v>
      </c>
      <c r="L16" s="4">
        <f t="shared" ca="1" si="1"/>
        <v>0</v>
      </c>
      <c r="M16" s="4">
        <f t="shared" si="3"/>
        <v>1</v>
      </c>
      <c r="N16" s="4"/>
      <c r="O16" s="15">
        <f t="shared" ca="1" si="2"/>
        <v>0</v>
      </c>
    </row>
    <row r="17" spans="1:25">
      <c r="A17" s="5"/>
      <c r="B17" s="6">
        <v>100000</v>
      </c>
      <c r="C17" s="6">
        <v>200000</v>
      </c>
      <c r="D17" s="6">
        <v>0.349247262</v>
      </c>
      <c r="E17" s="6">
        <v>1.589999964</v>
      </c>
      <c r="F17" s="6">
        <v>2.6749999400000002</v>
      </c>
      <c r="G17" s="6">
        <v>1.5059900000000001E-4</v>
      </c>
      <c r="H17" s="6">
        <v>3.0541568000000002E-2</v>
      </c>
      <c r="I17" s="6">
        <v>2.5481623419999999</v>
      </c>
      <c r="J17" s="6"/>
      <c r="K17" s="6">
        <f t="shared" ca="1" si="0"/>
        <v>1</v>
      </c>
      <c r="L17" s="6">
        <f t="shared" ca="1" si="1"/>
        <v>1</v>
      </c>
      <c r="M17" s="6">
        <f t="shared" si="3"/>
        <v>2</v>
      </c>
      <c r="N17" s="6"/>
      <c r="O17" s="18">
        <f t="shared" ca="1" si="2"/>
        <v>123.59511606180145</v>
      </c>
    </row>
    <row r="18" spans="1:25" ht="15.75" thickBot="1">
      <c r="A18" s="7"/>
      <c r="B18" s="8">
        <v>200000</v>
      </c>
      <c r="C18" s="8">
        <v>400001</v>
      </c>
      <c r="D18" s="8">
        <v>1.1900000000000001E-4</v>
      </c>
      <c r="E18" s="8">
        <v>2.24499995</v>
      </c>
      <c r="F18" s="8">
        <v>2.66499994</v>
      </c>
      <c r="G18" s="8">
        <v>2.08173E-4</v>
      </c>
      <c r="H18" s="8">
        <v>4.3716320000000003E-2</v>
      </c>
      <c r="I18" s="8">
        <v>3.2899025040000001</v>
      </c>
      <c r="J18" s="8"/>
      <c r="K18" s="8">
        <f t="shared" ca="1" si="0"/>
        <v>0</v>
      </c>
      <c r="L18" s="8">
        <f t="shared" ca="1" si="1"/>
        <v>1</v>
      </c>
      <c r="M18" s="8">
        <f t="shared" si="3"/>
        <v>1</v>
      </c>
      <c r="N18" s="8"/>
      <c r="O18" s="16">
        <f t="shared" ca="1" si="2"/>
        <v>0</v>
      </c>
    </row>
    <row r="19" spans="1:25">
      <c r="A19" s="3" t="s">
        <v>6</v>
      </c>
      <c r="B19" s="4">
        <v>20000</v>
      </c>
      <c r="C19" s="4">
        <v>100000</v>
      </c>
      <c r="D19" s="4">
        <v>14.880000709999999</v>
      </c>
      <c r="E19" s="4">
        <v>1.2499999719999999</v>
      </c>
      <c r="F19" s="4">
        <v>2.3999999459999999</v>
      </c>
      <c r="G19" s="4">
        <v>8.0087399999999995E-5</v>
      </c>
      <c r="H19" s="4">
        <v>2.3433827000000001E-2</v>
      </c>
      <c r="I19" s="4">
        <v>2.5425084820000001</v>
      </c>
      <c r="J19" s="4"/>
      <c r="K19" s="4">
        <f t="shared" ca="1" si="0"/>
        <v>1</v>
      </c>
      <c r="L19" s="4">
        <f t="shared" ca="1" si="1"/>
        <v>0</v>
      </c>
      <c r="M19" s="4">
        <f t="shared" si="3"/>
        <v>1</v>
      </c>
      <c r="N19" s="4"/>
      <c r="O19" s="15">
        <f t="shared" ca="1" si="2"/>
        <v>0</v>
      </c>
    </row>
    <row r="20" spans="1:25">
      <c r="A20" s="5"/>
      <c r="B20" s="6">
        <v>100000</v>
      </c>
      <c r="C20" s="6">
        <v>200000</v>
      </c>
      <c r="D20" s="6">
        <v>1.164810806</v>
      </c>
      <c r="E20" s="6">
        <v>1.484999967</v>
      </c>
      <c r="F20" s="6">
        <v>2.5161868649999999</v>
      </c>
      <c r="G20" s="6">
        <v>1.2360100000000001E-4</v>
      </c>
      <c r="H20" s="6">
        <v>3.4833240000000001E-2</v>
      </c>
      <c r="I20" s="6">
        <v>3.2473107859999999</v>
      </c>
      <c r="J20" s="6"/>
      <c r="K20" s="6">
        <f t="shared" ca="1" si="0"/>
        <v>1</v>
      </c>
      <c r="L20" s="6">
        <f t="shared" ca="1" si="1"/>
        <v>1</v>
      </c>
      <c r="M20" s="6">
        <f t="shared" si="3"/>
        <v>2</v>
      </c>
      <c r="N20" s="6"/>
      <c r="O20" s="18">
        <f t="shared" ca="1" si="2"/>
        <v>231.68355392211913</v>
      </c>
    </row>
    <row r="21" spans="1:25" ht="15.75" thickBot="1">
      <c r="A21" s="7"/>
      <c r="B21" s="8">
        <v>200000</v>
      </c>
      <c r="C21" s="8">
        <v>400001</v>
      </c>
      <c r="D21" s="8">
        <v>3.4618541000000003E-2</v>
      </c>
      <c r="E21" s="8">
        <v>1.7945024759999999</v>
      </c>
      <c r="F21" s="8">
        <v>2.5216425</v>
      </c>
      <c r="G21" s="8">
        <v>1.47064E-4</v>
      </c>
      <c r="H21" s="8">
        <v>4.2472053000000003E-2</v>
      </c>
      <c r="I21" s="8">
        <v>3.7765663570000001</v>
      </c>
      <c r="J21" s="8"/>
      <c r="K21" s="8">
        <f t="shared" ca="1" si="0"/>
        <v>0</v>
      </c>
      <c r="L21" s="8">
        <f t="shared" ca="1" si="1"/>
        <v>1</v>
      </c>
      <c r="M21" s="8">
        <f t="shared" si="3"/>
        <v>1</v>
      </c>
      <c r="N21" s="8"/>
      <c r="O21" s="16">
        <f t="shared" ca="1" si="2"/>
        <v>0</v>
      </c>
    </row>
    <row r="22" spans="1:25">
      <c r="A22" s="3" t="s">
        <v>7</v>
      </c>
      <c r="B22" s="4">
        <v>20000</v>
      </c>
      <c r="C22" s="4">
        <v>150000</v>
      </c>
      <c r="D22" s="4">
        <v>3.5301024810000001</v>
      </c>
      <c r="E22" s="4">
        <v>1.4199999679999999</v>
      </c>
      <c r="F22" s="4">
        <v>2.8849999359999998</v>
      </c>
      <c r="G22" s="4">
        <v>1.2535899999999999E-4</v>
      </c>
      <c r="H22" s="4">
        <v>2.2263624999999999E-2</v>
      </c>
      <c r="I22" s="4">
        <v>1.972776047</v>
      </c>
      <c r="J22" s="4"/>
      <c r="K22" s="4">
        <f t="shared" ca="1" si="0"/>
        <v>1</v>
      </c>
      <c r="L22" s="4">
        <f t="shared" ca="1" si="1"/>
        <v>1</v>
      </c>
      <c r="M22" s="4">
        <f t="shared" si="3"/>
        <v>2</v>
      </c>
      <c r="N22" s="4"/>
      <c r="O22" s="15">
        <f t="shared" ca="1" si="2"/>
        <v>86.555216796538829</v>
      </c>
    </row>
    <row r="23" spans="1:25">
      <c r="A23" s="5"/>
      <c r="B23" s="6">
        <v>150000</v>
      </c>
      <c r="C23" s="6">
        <v>400000</v>
      </c>
      <c r="D23" s="6">
        <v>5.8799999999999998E-4</v>
      </c>
      <c r="E23" s="6">
        <v>2.1249999530000001</v>
      </c>
      <c r="F23" s="6">
        <v>2.70499994</v>
      </c>
      <c r="G23" s="6">
        <v>1.16598E-4</v>
      </c>
      <c r="H23" s="6">
        <v>2.3272995000000001E-2</v>
      </c>
      <c r="I23" s="6">
        <v>2.1613194999999998</v>
      </c>
      <c r="J23" s="6"/>
      <c r="K23" s="6">
        <f t="shared" ca="1" si="0"/>
        <v>0</v>
      </c>
      <c r="L23" s="6">
        <f t="shared" ca="1" si="1"/>
        <v>1</v>
      </c>
      <c r="M23" s="6">
        <f t="shared" si="3"/>
        <v>1</v>
      </c>
      <c r="N23" s="6"/>
      <c r="O23" s="18">
        <f t="shared" ca="1" si="2"/>
        <v>0</v>
      </c>
    </row>
    <row r="24" spans="1:25" ht="15.75" thickBot="1">
      <c r="A24" s="7"/>
      <c r="B24" s="8">
        <v>400000</v>
      </c>
      <c r="C24" s="8">
        <v>400001</v>
      </c>
      <c r="D24" s="8">
        <v>2.0999999999999998E-6</v>
      </c>
      <c r="E24" s="8">
        <v>2.6</v>
      </c>
      <c r="F24" s="8">
        <v>2.75</v>
      </c>
      <c r="G24" s="8">
        <v>1.65E-4</v>
      </c>
      <c r="H24" s="8">
        <v>3.1E-2</v>
      </c>
      <c r="I24" s="8">
        <v>2.4500000000000002</v>
      </c>
      <c r="J24" s="8"/>
      <c r="K24" s="8">
        <f t="shared" ca="1" si="0"/>
        <v>0</v>
      </c>
      <c r="L24" s="8">
        <f t="shared" ca="1" si="1"/>
        <v>1</v>
      </c>
      <c r="M24" s="8">
        <f t="shared" si="3"/>
        <v>1</v>
      </c>
      <c r="N24" s="8"/>
      <c r="O24" s="16">
        <f t="shared" ca="1" si="2"/>
        <v>0</v>
      </c>
    </row>
    <row r="25" spans="1:25">
      <c r="A25" s="3" t="s">
        <v>9</v>
      </c>
      <c r="B25" s="4">
        <v>20000</v>
      </c>
      <c r="C25" s="4">
        <v>150000</v>
      </c>
      <c r="D25" s="4">
        <v>92.166434526320899</v>
      </c>
      <c r="E25" s="4">
        <v>1.0449999999999999</v>
      </c>
      <c r="F25" s="4">
        <v>2.44</v>
      </c>
      <c r="G25" s="9">
        <v>4.6161522112351197E-5</v>
      </c>
      <c r="H25" s="9">
        <v>7.9397818033244104E-3</v>
      </c>
      <c r="I25" s="4">
        <v>1.3323629592089301</v>
      </c>
      <c r="J25" s="4"/>
      <c r="K25" s="4">
        <f t="shared" ca="1" si="0"/>
        <v>1</v>
      </c>
      <c r="L25" s="4">
        <f t="shared" ca="1" si="1"/>
        <v>1</v>
      </c>
      <c r="M25" s="4">
        <f t="shared" si="3"/>
        <v>2</v>
      </c>
      <c r="N25" s="4"/>
      <c r="O25" s="15">
        <f t="shared" ca="1" si="2"/>
        <v>65.320228138977853</v>
      </c>
    </row>
    <row r="26" spans="1:25">
      <c r="A26" s="5"/>
      <c r="B26" s="6">
        <v>150000</v>
      </c>
      <c r="C26" s="6">
        <v>300000</v>
      </c>
      <c r="D26" s="13">
        <v>7.4706180984570299E-3</v>
      </c>
      <c r="E26" s="6">
        <v>1.9550000000000001</v>
      </c>
      <c r="F26" s="6">
        <v>3.07</v>
      </c>
      <c r="G26" s="13">
        <v>6.0576923076923103E-5</v>
      </c>
      <c r="H26" s="6">
        <v>1.26E-2</v>
      </c>
      <c r="I26" s="6">
        <v>1.6542307692307701</v>
      </c>
      <c r="J26" s="6"/>
      <c r="K26" s="6">
        <f t="shared" ca="1" si="0"/>
        <v>0</v>
      </c>
      <c r="L26" s="6">
        <f t="shared" ca="1" si="1"/>
        <v>1</v>
      </c>
      <c r="M26" s="6">
        <f t="shared" si="3"/>
        <v>1</v>
      </c>
      <c r="N26" s="13"/>
      <c r="O26" s="18">
        <f t="shared" ca="1" si="2"/>
        <v>0</v>
      </c>
      <c r="Q26" s="1"/>
      <c r="U26" s="1"/>
      <c r="X26" s="1"/>
      <c r="Y26" s="1"/>
    </row>
    <row r="27" spans="1:25" ht="15.75" thickBot="1">
      <c r="A27" s="7"/>
      <c r="B27" s="8">
        <v>300000</v>
      </c>
      <c r="C27" s="8">
        <v>400001</v>
      </c>
      <c r="D27" s="10">
        <v>7.8696012496948199E-4</v>
      </c>
      <c r="E27" s="8">
        <v>2.0550000000000002</v>
      </c>
      <c r="F27" s="8">
        <v>2.5350000000000001</v>
      </c>
      <c r="G27" s="10">
        <v>9.5499527674538506E-5</v>
      </c>
      <c r="H27" s="10">
        <v>9.7791516338727492E-3</v>
      </c>
      <c r="I27" s="8">
        <v>1.02291988664189</v>
      </c>
      <c r="J27" s="8"/>
      <c r="K27" s="8">
        <f t="shared" ca="1" si="0"/>
        <v>0</v>
      </c>
      <c r="L27" s="8">
        <f t="shared" ca="1" si="1"/>
        <v>1</v>
      </c>
      <c r="M27" s="8">
        <f t="shared" si="3"/>
        <v>1</v>
      </c>
      <c r="N27" s="10"/>
      <c r="O27" s="16">
        <f t="shared" ca="1" si="2"/>
        <v>0</v>
      </c>
      <c r="Q27" s="1"/>
      <c r="U27" s="1"/>
      <c r="X27" s="1"/>
      <c r="Y27" s="1"/>
    </row>
    <row r="28" spans="1:25">
      <c r="A28" s="3" t="s">
        <v>8</v>
      </c>
      <c r="B28" s="4">
        <v>20000</v>
      </c>
      <c r="C28" s="4">
        <v>100000</v>
      </c>
      <c r="D28" s="4">
        <v>5.120544636</v>
      </c>
      <c r="E28" s="4">
        <v>1.33999997</v>
      </c>
      <c r="F28" s="4">
        <v>2.66499994</v>
      </c>
      <c r="G28" s="4">
        <v>5.4754300000000005E-4</v>
      </c>
      <c r="H28" s="4">
        <v>0.11038463599999999</v>
      </c>
      <c r="I28" s="4">
        <v>6.5630341220000004</v>
      </c>
      <c r="J28" s="4"/>
      <c r="K28" s="4">
        <f t="shared" ca="1" si="0"/>
        <v>1</v>
      </c>
      <c r="L28" s="4">
        <f t="shared" ca="1" si="1"/>
        <v>0</v>
      </c>
      <c r="M28" s="4">
        <f t="shared" si="3"/>
        <v>1</v>
      </c>
      <c r="N28" s="4"/>
      <c r="O28" s="15">
        <f t="shared" ca="1" si="2"/>
        <v>0</v>
      </c>
    </row>
    <row r="29" spans="1:25">
      <c r="A29" s="5"/>
      <c r="B29" s="6">
        <v>100000</v>
      </c>
      <c r="C29" s="6">
        <v>200000</v>
      </c>
      <c r="D29" s="6">
        <v>8.2700122000000001E-2</v>
      </c>
      <c r="E29" s="6">
        <v>1.7199999619999999</v>
      </c>
      <c r="F29" s="6">
        <v>2.8049999369999998</v>
      </c>
      <c r="G29" s="6">
        <v>1.8343799999999999E-4</v>
      </c>
      <c r="H29" s="6">
        <v>3.6614276000000001E-2</v>
      </c>
      <c r="I29" s="6">
        <v>2.827045247</v>
      </c>
      <c r="J29" s="6"/>
      <c r="K29" s="6">
        <f t="shared" ca="1" si="0"/>
        <v>1</v>
      </c>
      <c r="L29" s="6">
        <f t="shared" ca="1" si="1"/>
        <v>1</v>
      </c>
      <c r="M29" s="6">
        <f t="shared" si="3"/>
        <v>2</v>
      </c>
      <c r="N29" s="6"/>
      <c r="O29" s="18">
        <f t="shared" ca="1" si="2"/>
        <v>104.52440849261463</v>
      </c>
    </row>
    <row r="30" spans="1:25" ht="15.75" thickBot="1">
      <c r="A30" s="7"/>
      <c r="B30" s="8">
        <v>200000</v>
      </c>
      <c r="C30" s="8">
        <v>400001</v>
      </c>
      <c r="D30" s="8">
        <v>9.1700000000000006E-5</v>
      </c>
      <c r="E30" s="8">
        <v>2.2199999500000001</v>
      </c>
      <c r="F30" s="8">
        <v>2.4649999450000002</v>
      </c>
      <c r="G30" s="8">
        <v>2.3269100000000001E-4</v>
      </c>
      <c r="H30" s="8">
        <v>4.7189772999999997E-2</v>
      </c>
      <c r="I30" s="8">
        <v>3.3920666599999998</v>
      </c>
      <c r="J30" s="8"/>
      <c r="K30" s="8">
        <f t="shared" ca="1" si="0"/>
        <v>0</v>
      </c>
      <c r="L30" s="8">
        <f t="shared" ca="1" si="1"/>
        <v>1</v>
      </c>
      <c r="M30" s="8">
        <f t="shared" si="3"/>
        <v>1</v>
      </c>
      <c r="N30" s="8"/>
      <c r="O30" s="16">
        <f t="shared" ca="1" si="2"/>
        <v>0</v>
      </c>
    </row>
    <row r="31" spans="1:25">
      <c r="A31" s="3" t="s">
        <v>10</v>
      </c>
      <c r="B31" s="4">
        <v>20000</v>
      </c>
      <c r="C31" s="4">
        <v>150000</v>
      </c>
      <c r="D31" s="4">
        <v>42.365883009999997</v>
      </c>
      <c r="E31" s="4">
        <v>1.1599999999999999</v>
      </c>
      <c r="F31" s="4">
        <v>2.8</v>
      </c>
      <c r="G31" s="4">
        <v>6.3551899999999997E-5</v>
      </c>
      <c r="H31" s="4">
        <v>1.100719E-2</v>
      </c>
      <c r="I31" s="4">
        <v>1.4650000000000001</v>
      </c>
      <c r="J31" s="4"/>
      <c r="K31" s="4">
        <f t="shared" ca="1" si="0"/>
        <v>1</v>
      </c>
      <c r="L31" s="4">
        <f t="shared" ca="1" si="1"/>
        <v>1</v>
      </c>
      <c r="M31" s="4">
        <f>K31+L31</f>
        <v>2</v>
      </c>
      <c r="N31" s="4"/>
      <c r="O31" s="15">
        <f t="shared" ca="1" si="2"/>
        <v>52.090555739718489</v>
      </c>
    </row>
    <row r="32" spans="1:25">
      <c r="A32" s="5"/>
      <c r="B32" s="6">
        <v>150000</v>
      </c>
      <c r="C32" s="6">
        <v>300000</v>
      </c>
      <c r="D32" s="6">
        <v>3.4486930000000001E-3</v>
      </c>
      <c r="E32" s="6">
        <v>1.99</v>
      </c>
      <c r="F32" s="6">
        <v>2.9350000000000001</v>
      </c>
      <c r="G32" s="6">
        <v>7.8521899999999998E-5</v>
      </c>
      <c r="H32" s="6">
        <v>1.3599999999999999E-2</v>
      </c>
      <c r="I32" s="6">
        <v>1.575</v>
      </c>
      <c r="J32" s="6"/>
      <c r="K32" s="6">
        <f t="shared" ca="1" si="0"/>
        <v>0</v>
      </c>
      <c r="L32" s="6">
        <f t="shared" ca="1" si="1"/>
        <v>1</v>
      </c>
      <c r="M32" s="6">
        <f>K32+L32</f>
        <v>1</v>
      </c>
      <c r="N32" s="6"/>
      <c r="O32" s="18">
        <f t="shared" ca="1" si="2"/>
        <v>0</v>
      </c>
    </row>
    <row r="33" spans="1:22" ht="15.75" thickBot="1">
      <c r="A33" s="7"/>
      <c r="B33" s="8">
        <v>300000</v>
      </c>
      <c r="C33" s="8">
        <v>400001</v>
      </c>
      <c r="D33" s="8">
        <v>4.49188E-4</v>
      </c>
      <c r="E33" s="8">
        <v>2.0550000000000002</v>
      </c>
      <c r="F33" s="8">
        <v>2.415</v>
      </c>
      <c r="G33" s="8">
        <v>8.7489899999999997E-5</v>
      </c>
      <c r="H33" s="8">
        <v>1.403339E-2</v>
      </c>
      <c r="I33" s="8">
        <v>1.528</v>
      </c>
      <c r="J33" s="8"/>
      <c r="K33" s="8">
        <f t="shared" ca="1" si="0"/>
        <v>0</v>
      </c>
      <c r="L33" s="8">
        <f t="shared" ca="1" si="1"/>
        <v>1</v>
      </c>
      <c r="M33" s="8">
        <f>K33+L33</f>
        <v>1</v>
      </c>
      <c r="N33" s="8"/>
      <c r="O33" s="16">
        <f t="shared" ca="1" si="2"/>
        <v>0</v>
      </c>
    </row>
    <row r="34" spans="1:22">
      <c r="A34" s="3" t="s">
        <v>11</v>
      </c>
      <c r="B34" s="4">
        <v>20000</v>
      </c>
      <c r="C34" s="4">
        <v>100000</v>
      </c>
      <c r="D34" s="4">
        <v>2.0005432E-2</v>
      </c>
      <c r="E34" s="4">
        <v>2.0099999550000001</v>
      </c>
      <c r="F34" s="4">
        <v>3.0049999330000001</v>
      </c>
      <c r="G34" s="4">
        <v>1.0416699999999999E-4</v>
      </c>
      <c r="H34" s="4">
        <v>2.0833332999999999E-2</v>
      </c>
      <c r="I34" s="4">
        <v>2.0416666669999999</v>
      </c>
      <c r="J34" s="4"/>
      <c r="K34" s="4">
        <f t="shared" ca="1" si="0"/>
        <v>1</v>
      </c>
      <c r="L34" s="4">
        <f t="shared" ca="1" si="1"/>
        <v>0</v>
      </c>
      <c r="M34" s="4">
        <f t="shared" si="3"/>
        <v>1</v>
      </c>
      <c r="N34" s="4"/>
      <c r="O34" s="15">
        <f t="shared" ca="1" si="2"/>
        <v>0</v>
      </c>
    </row>
    <row r="35" spans="1:22">
      <c r="A35" s="5"/>
      <c r="B35" s="6">
        <v>100000</v>
      </c>
      <c r="C35" s="6">
        <v>300000</v>
      </c>
      <c r="D35" s="6">
        <v>0.60554105599999997</v>
      </c>
      <c r="E35" s="6">
        <v>1.5099999660000001</v>
      </c>
      <c r="F35" s="6">
        <v>2.3999999459999999</v>
      </c>
      <c r="G35" s="6">
        <v>1.1670100000000001E-4</v>
      </c>
      <c r="H35" s="6">
        <v>2.3900301999999998E-2</v>
      </c>
      <c r="I35" s="6">
        <v>2.2230232769999998</v>
      </c>
      <c r="J35" s="6"/>
      <c r="K35" s="6">
        <f t="shared" ca="1" si="0"/>
        <v>1</v>
      </c>
      <c r="L35" s="6">
        <f t="shared" ca="1" si="1"/>
        <v>1</v>
      </c>
      <c r="M35" s="6">
        <f t="shared" si="3"/>
        <v>2</v>
      </c>
      <c r="N35" s="6"/>
      <c r="O35" s="18">
        <f t="shared" ca="1" si="2"/>
        <v>145.27712249805577</v>
      </c>
    </row>
    <row r="36" spans="1:22" ht="15.75" thickBot="1">
      <c r="A36" s="7"/>
      <c r="B36" s="8">
        <v>300000</v>
      </c>
      <c r="C36" s="8">
        <v>500001</v>
      </c>
      <c r="D36" s="8">
        <v>0.69361277600000004</v>
      </c>
      <c r="E36" s="8">
        <v>1.5099999660000001</v>
      </c>
      <c r="F36" s="8">
        <v>2.3999999459999999</v>
      </c>
      <c r="G36" s="8">
        <v>8.6361999999999997E-5</v>
      </c>
      <c r="H36" s="8">
        <v>1.7134211999999999E-2</v>
      </c>
      <c r="I36" s="8">
        <v>1.8498016719999999</v>
      </c>
      <c r="J36" s="8"/>
      <c r="K36" s="8">
        <f t="shared" ca="1" si="0"/>
        <v>0</v>
      </c>
      <c r="L36" s="8">
        <f t="shared" ca="1" si="1"/>
        <v>1</v>
      </c>
      <c r="M36" s="8">
        <f t="shared" si="3"/>
        <v>1</v>
      </c>
      <c r="N36" s="8"/>
      <c r="O36" s="16">
        <f t="shared" ca="1" si="2"/>
        <v>0</v>
      </c>
    </row>
    <row r="37" spans="1:22" ht="15.75" thickBot="1">
      <c r="A37" s="22" t="s">
        <v>12</v>
      </c>
      <c r="B37" s="23">
        <v>400000</v>
      </c>
      <c r="C37" s="23">
        <v>1000001</v>
      </c>
      <c r="D37" s="23">
        <v>1.22751E-8</v>
      </c>
      <c r="E37" s="23">
        <v>2.949999934</v>
      </c>
      <c r="F37" s="23">
        <v>2.9399999339999998</v>
      </c>
      <c r="G37" s="23">
        <v>1.38095E-4</v>
      </c>
      <c r="H37" s="23">
        <v>2.4083686999999999E-2</v>
      </c>
      <c r="I37" s="23">
        <v>2.0274233800000001</v>
      </c>
      <c r="J37" s="23"/>
      <c r="K37" s="23">
        <f t="shared" ca="1" si="0"/>
        <v>0</v>
      </c>
      <c r="L37" s="23">
        <f t="shared" ca="1" si="1"/>
        <v>1</v>
      </c>
      <c r="M37" s="23">
        <f t="shared" si="3"/>
        <v>1</v>
      </c>
      <c r="N37" s="23"/>
      <c r="O37" s="24">
        <f t="shared" ca="1" si="2"/>
        <v>0</v>
      </c>
    </row>
    <row r="38" spans="1:22">
      <c r="A38" s="3" t="s">
        <v>13</v>
      </c>
      <c r="B38" s="4">
        <v>500000</v>
      </c>
      <c r="C38" s="4">
        <v>3000000</v>
      </c>
      <c r="D38" s="4">
        <v>1932000000</v>
      </c>
      <c r="E38" s="9">
        <v>3.2000000000000001E-2</v>
      </c>
      <c r="F38" s="4">
        <v>3.1854749561529099</v>
      </c>
      <c r="G38" s="4">
        <v>9.5000000000000005E-5</v>
      </c>
      <c r="H38" s="4">
        <v>1.0999999999999999E-2</v>
      </c>
      <c r="I38" s="4">
        <v>1.1499999999999999</v>
      </c>
      <c r="J38" s="4"/>
      <c r="K38" s="4">
        <f t="shared" ca="1" si="0"/>
        <v>0</v>
      </c>
      <c r="L38" s="4">
        <f t="shared" ca="1" si="1"/>
        <v>1</v>
      </c>
      <c r="M38" s="4">
        <f t="shared" si="3"/>
        <v>1</v>
      </c>
      <c r="N38" s="4"/>
      <c r="O38" s="15">
        <f t="shared" ca="1" si="2"/>
        <v>0</v>
      </c>
    </row>
    <row r="39" spans="1:22" ht="15.75" thickBot="1">
      <c r="A39" s="7"/>
      <c r="B39" s="8">
        <v>3000000</v>
      </c>
      <c r="C39" s="8">
        <v>3000001</v>
      </c>
      <c r="D39" s="8">
        <v>1680000000</v>
      </c>
      <c r="E39" s="10">
        <v>3.2000000000000001E-2</v>
      </c>
      <c r="F39" s="8">
        <v>3.1854749561529099</v>
      </c>
      <c r="G39" s="8">
        <v>3.4E-5</v>
      </c>
      <c r="H39" s="8">
        <v>1E-4</v>
      </c>
      <c r="I39" s="8">
        <v>0.67</v>
      </c>
      <c r="J39" s="8"/>
      <c r="K39" s="8">
        <f t="shared" ca="1" si="0"/>
        <v>0</v>
      </c>
      <c r="L39" s="8">
        <f t="shared" ca="1" si="1"/>
        <v>1</v>
      </c>
      <c r="M39" s="8">
        <f t="shared" si="3"/>
        <v>1</v>
      </c>
      <c r="N39" s="8"/>
      <c r="O39" s="16">
        <f t="shared" ca="1" si="2"/>
        <v>0</v>
      </c>
      <c r="V39" s="1"/>
    </row>
    <row r="40" spans="1:22">
      <c r="A40" s="3" t="s">
        <v>23</v>
      </c>
      <c r="B40" s="4">
        <v>500000</v>
      </c>
      <c r="C40" s="4">
        <v>1000000</v>
      </c>
      <c r="D40" s="4">
        <v>3.7530670000000001E-3</v>
      </c>
      <c r="E40" s="4">
        <v>1.94</v>
      </c>
      <c r="F40" s="4">
        <v>2.7749999999999999</v>
      </c>
      <c r="G40" s="4">
        <v>5.2525300000000005E-4</v>
      </c>
      <c r="H40" s="4">
        <v>0.104</v>
      </c>
      <c r="I40" s="4">
        <v>6.1474747470000004</v>
      </c>
      <c r="J40" s="4"/>
      <c r="K40" s="4">
        <f t="shared" ca="1" si="0"/>
        <v>0</v>
      </c>
      <c r="L40" s="4">
        <f t="shared" ca="1" si="1"/>
        <v>1</v>
      </c>
      <c r="M40" s="4">
        <f t="shared" si="3"/>
        <v>1</v>
      </c>
      <c r="N40" s="4"/>
      <c r="O40" s="15">
        <f t="shared" ca="1" si="2"/>
        <v>0</v>
      </c>
    </row>
    <row r="41" spans="1:22" ht="15.75" thickBot="1">
      <c r="A41" s="7"/>
      <c r="B41" s="8">
        <v>1000000</v>
      </c>
      <c r="C41" s="8">
        <v>2000001</v>
      </c>
      <c r="D41" s="8">
        <v>3.2756100000000001E-10</v>
      </c>
      <c r="E41" s="8">
        <v>3.06</v>
      </c>
      <c r="F41" s="8">
        <v>2.5099999999999998</v>
      </c>
      <c r="G41" s="8">
        <v>4.5202000000000003E-4</v>
      </c>
      <c r="H41" s="8">
        <v>7.1599999999999997E-2</v>
      </c>
      <c r="I41" s="8">
        <v>3.63979798</v>
      </c>
      <c r="J41" s="8"/>
      <c r="K41" s="8">
        <f t="shared" ca="1" si="0"/>
        <v>0</v>
      </c>
      <c r="L41" s="8">
        <f t="shared" ca="1" si="1"/>
        <v>1</v>
      </c>
      <c r="M41" s="8">
        <f t="shared" si="3"/>
        <v>1</v>
      </c>
      <c r="N41" s="8"/>
      <c r="O41" s="16">
        <f t="shared" ca="1" si="2"/>
        <v>0</v>
      </c>
    </row>
    <row r="42" spans="1:22">
      <c r="A42" s="3" t="s">
        <v>14</v>
      </c>
      <c r="B42" s="4">
        <v>3000000</v>
      </c>
      <c r="C42" s="4">
        <v>5000000</v>
      </c>
      <c r="D42" s="4">
        <v>19.524999999999999</v>
      </c>
      <c r="E42" s="4">
        <v>1.37</v>
      </c>
      <c r="F42" s="4">
        <v>2.4249999999999998</v>
      </c>
      <c r="G42" s="4">
        <v>9.0116899999999998E-5</v>
      </c>
      <c r="H42" s="4">
        <v>1.3373350000000001E-2</v>
      </c>
      <c r="I42" s="4">
        <v>1.436165854</v>
      </c>
      <c r="J42" s="4"/>
      <c r="K42" s="4">
        <f t="shared" ca="1" si="0"/>
        <v>0</v>
      </c>
      <c r="L42" s="4">
        <f t="shared" ca="1" si="1"/>
        <v>1</v>
      </c>
      <c r="M42" s="4">
        <f t="shared" si="3"/>
        <v>1</v>
      </c>
      <c r="N42" s="4"/>
      <c r="O42" s="15">
        <f t="shared" ca="1" si="2"/>
        <v>0</v>
      </c>
    </row>
    <row r="43" spans="1:22">
      <c r="A43" s="5"/>
      <c r="B43" s="6">
        <v>5000000</v>
      </c>
      <c r="C43" s="6">
        <v>7500000</v>
      </c>
      <c r="D43" s="6">
        <v>19.562580610000001</v>
      </c>
      <c r="E43" s="6">
        <v>1.37</v>
      </c>
      <c r="F43" s="6">
        <v>2.4249999999999998</v>
      </c>
      <c r="G43" s="6">
        <v>1.4900699999999999E-4</v>
      </c>
      <c r="H43" s="6">
        <v>2.7E-2</v>
      </c>
      <c r="I43" s="6">
        <v>2.2099337750000001</v>
      </c>
      <c r="J43" s="6"/>
      <c r="K43" s="6">
        <f t="shared" ca="1" si="0"/>
        <v>0</v>
      </c>
      <c r="L43" s="6">
        <f t="shared" ca="1" si="1"/>
        <v>1</v>
      </c>
      <c r="M43" s="6">
        <f t="shared" si="3"/>
        <v>1</v>
      </c>
      <c r="N43" s="6"/>
      <c r="O43" s="18">
        <f t="shared" ca="1" si="2"/>
        <v>0</v>
      </c>
    </row>
    <row r="44" spans="1:22" ht="15.75" thickBot="1">
      <c r="A44" s="7"/>
      <c r="B44" s="8">
        <v>7500000</v>
      </c>
      <c r="C44" s="8">
        <v>10000001</v>
      </c>
      <c r="D44" s="8">
        <v>21.3125</v>
      </c>
      <c r="E44" s="8">
        <v>1.37</v>
      </c>
      <c r="F44" s="8">
        <v>2.4249999999999998</v>
      </c>
      <c r="G44" s="8">
        <v>2.37741E-4</v>
      </c>
      <c r="H44" s="8">
        <v>3.1001448000000001E-2</v>
      </c>
      <c r="I44" s="8">
        <v>1.7227331530000001</v>
      </c>
      <c r="J44" s="8"/>
      <c r="K44" s="8">
        <f t="shared" ca="1" si="0"/>
        <v>0</v>
      </c>
      <c r="L44" s="8">
        <f t="shared" ca="1" si="1"/>
        <v>1</v>
      </c>
      <c r="M44" s="8">
        <f t="shared" si="3"/>
        <v>1</v>
      </c>
      <c r="N44" s="8"/>
      <c r="O44" s="16">
        <f t="shared" ca="1" si="2"/>
        <v>0</v>
      </c>
    </row>
    <row r="45" spans="1:22">
      <c r="A45" s="3" t="s">
        <v>12</v>
      </c>
      <c r="B45" s="4">
        <v>100000</v>
      </c>
      <c r="C45" s="4">
        <v>499999</v>
      </c>
      <c r="D45" s="4">
        <v>6.8300000000000001E-3</v>
      </c>
      <c r="E45" s="4">
        <v>1.43902</v>
      </c>
      <c r="F45" s="4">
        <v>3.2671800000000002</v>
      </c>
      <c r="G45" s="4">
        <v>1.6139999999999999E-4</v>
      </c>
      <c r="H45" s="4">
        <v>3.3516700000000003E-2</v>
      </c>
      <c r="I45" s="4">
        <v>2.7593535999999999</v>
      </c>
      <c r="J45" s="20"/>
      <c r="K45" s="4">
        <f t="shared" ref="K45:K50" ca="1" si="4">IF(freq&gt;=B45,1,0)</f>
        <v>1</v>
      </c>
      <c r="L45" s="4">
        <f t="shared" ref="L45:L50" ca="1" si="5">IF(freq&lt;C45,1,0)</f>
        <v>1</v>
      </c>
      <c r="M45" s="4">
        <f t="shared" ref="M45:M50" si="6">K45+L45</f>
        <v>2</v>
      </c>
      <c r="N45" s="4"/>
      <c r="O45" s="15">
        <f t="shared" ref="O45:O50" ca="1" si="7">IF(M45=2,D45*freq^E45*flux^F45*(G45*temp^2-H45*temp+I45),0)</f>
        <v>117.00075636136572</v>
      </c>
      <c r="Q45" s="21">
        <v>41754</v>
      </c>
    </row>
    <row r="46" spans="1:22">
      <c r="A46" s="5" t="s">
        <v>12</v>
      </c>
      <c r="B46" s="6">
        <v>500000</v>
      </c>
      <c r="C46" s="6">
        <v>799999</v>
      </c>
      <c r="D46" s="6">
        <v>1.1249899999999999E-7</v>
      </c>
      <c r="E46" s="6">
        <v>2.1951499999999999</v>
      </c>
      <c r="F46" s="6">
        <v>2.7198600000000002</v>
      </c>
      <c r="G46" s="6">
        <v>1.284E-4</v>
      </c>
      <c r="H46" s="6">
        <v>2.1053100000000002E-2</v>
      </c>
      <c r="I46" s="6">
        <v>1.8005070000000001</v>
      </c>
      <c r="J46" s="20"/>
      <c r="K46" s="6">
        <f t="shared" ca="1" si="4"/>
        <v>0</v>
      </c>
      <c r="L46" s="6">
        <f t="shared" ca="1" si="5"/>
        <v>1</v>
      </c>
      <c r="M46" s="6">
        <f t="shared" si="6"/>
        <v>1</v>
      </c>
      <c r="N46" s="6"/>
      <c r="O46" s="18">
        <f t="shared" ca="1" si="7"/>
        <v>0</v>
      </c>
      <c r="Q46" s="21">
        <v>41754</v>
      </c>
    </row>
    <row r="47" spans="1:22" ht="15.75" thickBot="1">
      <c r="A47" s="7" t="s">
        <v>12</v>
      </c>
      <c r="B47" s="8">
        <v>800000</v>
      </c>
      <c r="C47" s="8">
        <v>1200000</v>
      </c>
      <c r="D47" s="8">
        <v>2.23928E-10</v>
      </c>
      <c r="E47" s="8">
        <v>2.6105299999999998</v>
      </c>
      <c r="F47" s="8">
        <v>2.4977200000000002</v>
      </c>
      <c r="G47" s="8">
        <v>8.1699999999999994E-5</v>
      </c>
      <c r="H47" s="8">
        <v>1.01073E-2</v>
      </c>
      <c r="I47" s="8">
        <v>1.1523273000000001</v>
      </c>
      <c r="J47" s="20"/>
      <c r="K47" s="8">
        <f t="shared" ca="1" si="4"/>
        <v>0</v>
      </c>
      <c r="L47" s="8">
        <f t="shared" ca="1" si="5"/>
        <v>1</v>
      </c>
      <c r="M47" s="8">
        <f t="shared" si="6"/>
        <v>1</v>
      </c>
      <c r="N47" s="8"/>
      <c r="O47" s="16">
        <f t="shared" ca="1" si="7"/>
        <v>0</v>
      </c>
      <c r="Q47" s="21">
        <v>41754</v>
      </c>
    </row>
    <row r="48" spans="1:22">
      <c r="A48" s="3" t="s">
        <v>33</v>
      </c>
      <c r="B48" s="4">
        <v>100000</v>
      </c>
      <c r="C48" s="4">
        <v>499999</v>
      </c>
      <c r="D48" s="4">
        <v>6.8300000000000001E-3</v>
      </c>
      <c r="E48" s="4">
        <v>1.43902</v>
      </c>
      <c r="F48" s="4">
        <v>3.2671800000000002</v>
      </c>
      <c r="G48" s="4">
        <v>8.3945999999999999E-5</v>
      </c>
      <c r="H48" s="4">
        <v>1.0783518000000001E-2</v>
      </c>
      <c r="I48" s="4">
        <v>1.232717265</v>
      </c>
      <c r="K48" s="4">
        <f t="shared" ca="1" si="4"/>
        <v>1</v>
      </c>
      <c r="L48" s="4">
        <f t="shared" ca="1" si="5"/>
        <v>1</v>
      </c>
      <c r="M48" s="4">
        <f t="shared" si="6"/>
        <v>2</v>
      </c>
      <c r="N48" s="4"/>
      <c r="O48" s="15">
        <f t="shared" ca="1" si="7"/>
        <v>58.75725513361845</v>
      </c>
      <c r="Q48" s="21">
        <v>41754</v>
      </c>
    </row>
    <row r="49" spans="1:17">
      <c r="A49" s="5" t="s">
        <v>33</v>
      </c>
      <c r="B49" s="6">
        <v>500000</v>
      </c>
      <c r="C49" s="6">
        <v>799999</v>
      </c>
      <c r="D49" s="6">
        <v>1.1249899999999999E-7</v>
      </c>
      <c r="E49" s="6">
        <v>2.1951499999999999</v>
      </c>
      <c r="F49" s="6">
        <v>2.7198600000000002</v>
      </c>
      <c r="G49" s="6">
        <v>8.9263899999999998E-5</v>
      </c>
      <c r="H49" s="6">
        <v>1.1719438E-2</v>
      </c>
      <c r="I49" s="6">
        <v>1.28161335</v>
      </c>
      <c r="K49" s="6">
        <f t="shared" ca="1" si="4"/>
        <v>0</v>
      </c>
      <c r="L49" s="6">
        <f t="shared" ca="1" si="5"/>
        <v>1</v>
      </c>
      <c r="M49" s="6">
        <f t="shared" si="6"/>
        <v>1</v>
      </c>
      <c r="N49" s="6"/>
      <c r="O49" s="18">
        <f t="shared" ca="1" si="7"/>
        <v>0</v>
      </c>
      <c r="Q49" s="21">
        <v>41754</v>
      </c>
    </row>
    <row r="50" spans="1:17" ht="15.75" thickBot="1">
      <c r="A50" s="7" t="s">
        <v>33</v>
      </c>
      <c r="B50" s="8">
        <v>800000</v>
      </c>
      <c r="C50" s="8">
        <v>1200000</v>
      </c>
      <c r="D50" s="8">
        <v>2.23928E-10</v>
      </c>
      <c r="E50" s="8">
        <v>2.6105299999999998</v>
      </c>
      <c r="F50" s="8">
        <v>2.4977200000000002</v>
      </c>
      <c r="G50" s="8">
        <v>6.1187100000000002E-5</v>
      </c>
      <c r="H50" s="8">
        <v>6.1419830000000002E-3</v>
      </c>
      <c r="I50" s="8">
        <v>1.010843873</v>
      </c>
      <c r="K50" s="8">
        <f t="shared" ca="1" si="4"/>
        <v>0</v>
      </c>
      <c r="L50" s="8">
        <f t="shared" ca="1" si="5"/>
        <v>1</v>
      </c>
      <c r="M50" s="8">
        <f t="shared" si="6"/>
        <v>1</v>
      </c>
      <c r="N50" s="8"/>
      <c r="O50" s="16">
        <f t="shared" ca="1" si="7"/>
        <v>0</v>
      </c>
      <c r="Q50" s="21">
        <v>41754</v>
      </c>
    </row>
  </sheetData>
  <mergeCells count="4">
    <mergeCell ref="K6:M6"/>
    <mergeCell ref="K2:M2"/>
    <mergeCell ref="K3:M3"/>
    <mergeCell ref="K4:M4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drawing r:id="rId2"/>
  <legacyDrawing r:id="rId3"/>
  <oleObjects>
    <oleObject progId="Equation.3" shapeId="204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Loss Coefficients</vt:lpstr>
      <vt:lpstr>'Loss Coefficients'!flux</vt:lpstr>
      <vt:lpstr>'Loss Coefficients'!freq</vt:lpstr>
      <vt:lpstr>'Loss Coefficients'!Obszar_wydruku</vt:lpstr>
      <vt:lpstr>'Loss Coefficients'!temp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es02456</dc:creator>
  <cp:lastModifiedBy>ASciegosz</cp:lastModifiedBy>
  <cp:lastPrinted>2013-05-16T13:31:41Z</cp:lastPrinted>
  <dcterms:created xsi:type="dcterms:W3CDTF">2012-04-27T13:32:14Z</dcterms:created>
  <dcterms:modified xsi:type="dcterms:W3CDTF">2015-01-29T12:55:11Z</dcterms:modified>
</cp:coreProperties>
</file>